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citel\Desktop\templates\"/>
    </mc:Choice>
  </mc:AlternateContent>
  <bookViews>
    <workbookView xWindow="0" yWindow="0" windowWidth="23040" windowHeight="9192"/>
  </bookViews>
  <sheets>
    <sheet name="unformated+vzorce" sheetId="1" r:id="rId1"/>
    <sheet name="form+vzorce" sheetId="3" r:id="rId2"/>
  </sheets>
  <definedNames>
    <definedName name="_xlnm._FilterDatabase" localSheetId="1" hidden="1">'form+vzorce'!$A$2:$I$2</definedName>
    <definedName name="_xlnm._FilterDatabase" localSheetId="0" hidden="1">'unformated+vzorce'!$A$2:$I$2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K6" i="1"/>
  <c r="K9" i="3" l="1"/>
  <c r="K12" i="3"/>
  <c r="K3" i="3"/>
  <c r="K6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K15" i="3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3" i="1"/>
  <c r="K12" i="1"/>
  <c r="K15" i="1"/>
  <c r="K3" i="1"/>
</calcChain>
</file>

<file path=xl/sharedStrings.xml><?xml version="1.0" encoding="utf-8"?>
<sst xmlns="http://schemas.openxmlformats.org/spreadsheetml/2006/main" count="186" uniqueCount="53">
  <si>
    <t>Nákupní seznam</t>
  </si>
  <si>
    <t>Hotovo</t>
  </si>
  <si>
    <t>POLOŽKA</t>
  </si>
  <si>
    <t>OBCHOD</t>
  </si>
  <si>
    <t>KATEGORIE</t>
  </si>
  <si>
    <t>MNŽ.</t>
  </si>
  <si>
    <t>JEDN.</t>
  </si>
  <si>
    <t>JEDN. CENA</t>
  </si>
  <si>
    <t>CELKEM</t>
  </si>
  <si>
    <t>KOMENTÁŘ</t>
  </si>
  <si>
    <t>Mléčné výrobky</t>
  </si>
  <si>
    <t>Pomeranče</t>
  </si>
  <si>
    <t>Potraviny</t>
  </si>
  <si>
    <t>Plodiny</t>
  </si>
  <si>
    <t>kg</t>
  </si>
  <si>
    <t>Jablka</t>
  </si>
  <si>
    <t>Ovocný sad</t>
  </si>
  <si>
    <t>Použít kupón</t>
  </si>
  <si>
    <t>Banány</t>
  </si>
  <si>
    <t>trs</t>
  </si>
  <si>
    <t>Hlávkový salát</t>
  </si>
  <si>
    <t>Trh</t>
  </si>
  <si>
    <t>hlávky</t>
  </si>
  <si>
    <t>Rajčata</t>
  </si>
  <si>
    <t>Dýně</t>
  </si>
  <si>
    <t>kusy</t>
  </si>
  <si>
    <t>Maso</t>
  </si>
  <si>
    <t>Celer</t>
  </si>
  <si>
    <t>Okurka</t>
  </si>
  <si>
    <t>Houby</t>
  </si>
  <si>
    <t>Velké žampiony</t>
  </si>
  <si>
    <t>Ryby/mořské plody</t>
  </si>
  <si>
    <t xml:space="preserve">Mléko </t>
  </si>
  <si>
    <t>Doručení domů</t>
  </si>
  <si>
    <t>l</t>
  </si>
  <si>
    <t>Sýr</t>
  </si>
  <si>
    <t>Různé tvrdé sýry</t>
  </si>
  <si>
    <t>Vejce</t>
  </si>
  <si>
    <t>tucty</t>
  </si>
  <si>
    <t>Nákup celkem</t>
  </si>
  <si>
    <t>Tvaroh</t>
  </si>
  <si>
    <t>500 g</t>
  </si>
  <si>
    <t>Kysaná smetana</t>
  </si>
  <si>
    <t>250 g</t>
  </si>
  <si>
    <t>Jogurt</t>
  </si>
  <si>
    <t>Řecký s medem</t>
  </si>
  <si>
    <t>Hovězí maso</t>
  </si>
  <si>
    <t>Steaky balené ve slanině</t>
  </si>
  <si>
    <t>Losos</t>
  </si>
  <si>
    <t>Rybí trh</t>
  </si>
  <si>
    <t>Krabí maso</t>
  </si>
  <si>
    <t>SUMIFS(H3:H20;D3:D20;"plodiny")</t>
  </si>
  <si>
    <t>SUMIFS(H3:H20;D3:D20;"mléčné výrobky")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</si>
</sst>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20"/>
      <color theme="9" tint="-0.249977111117893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rgb="FF000000"/>
      </right>
      <top style="thin">
        <color theme="9"/>
      </top>
      <bottom/>
      <diagonal/>
    </border>
    <border>
      <left style="thin">
        <color rgb="FF000000"/>
      </left>
      <right style="thin">
        <color theme="9"/>
      </right>
      <top style="thin">
        <color theme="9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8" fontId="0" fillId="0" borderId="0" xfId="0" applyNumberFormat="1"/>
    <xf numFmtId="8" fontId="1" fillId="0" borderId="0" xfId="0" applyNumberFormat="1" applyFont="1"/>
    <xf numFmtId="8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8" fontId="3" fillId="2" borderId="5" xfId="0" applyNumberFormat="1" applyFont="1" applyFill="1" applyBorder="1" applyAlignment="1">
      <alignment horizontal="center" vertical="center"/>
    </xf>
    <xf numFmtId="8" fontId="3" fillId="2" borderId="6" xfId="0" applyNumberFormat="1" applyFont="1" applyFill="1" applyBorder="1" applyAlignment="1">
      <alignment horizontal="center" vertical="center"/>
    </xf>
    <xf numFmtId="8" fontId="3" fillId="2" borderId="3" xfId="0" applyNumberFormat="1" applyFont="1" applyFill="1" applyBorder="1" applyAlignment="1">
      <alignment horizontal="center" vertical="center"/>
    </xf>
    <xf numFmtId="8" fontId="3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8" fontId="1" fillId="2" borderId="5" xfId="0" applyNumberFormat="1" applyFont="1" applyFill="1" applyBorder="1" applyAlignment="1">
      <alignment horizontal="center" vertical="center"/>
    </xf>
    <xf numFmtId="8" fontId="1" fillId="2" borderId="6" xfId="0" applyNumberFormat="1" applyFont="1" applyFill="1" applyBorder="1" applyAlignment="1">
      <alignment horizontal="center" vertical="center"/>
    </xf>
    <xf numFmtId="8" fontId="1" fillId="2" borderId="3" xfId="0" applyNumberFormat="1" applyFont="1" applyFill="1" applyBorder="1" applyAlignment="1">
      <alignment horizontal="center" vertical="center"/>
    </xf>
    <xf numFmtId="8" fontId="1" fillId="2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2">
    <dxf>
      <numFmt numFmtId="12" formatCode="#,##0.00\ &quot;Kč&quot;;[Red]\-#,##0.00\ &quot;Kč&quot;"/>
    </dxf>
    <dxf>
      <numFmt numFmtId="12" formatCode="#,##0.00\ &quot;Kč&quot;;[Red]\-#,##0.00\ &quot;Kč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2:I21" totalsRowShown="0">
  <autoFilter ref="A2:I21"/>
  <tableColumns count="9">
    <tableColumn id="1" name="Hotovo"/>
    <tableColumn id="2" name="POLOŽKA"/>
    <tableColumn id="3" name="OBCHOD"/>
    <tableColumn id="4" name="KATEGORIE"/>
    <tableColumn id="5" name="MNŽ."/>
    <tableColumn id="6" name="JEDN."/>
    <tableColumn id="7" name="JEDN. CENA" dataDxfId="1"/>
    <tableColumn id="8" name="CELKEM" dataDxfId="0"/>
    <tableColumn id="9" name="KOMENTÁŘ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H21" sqref="H21"/>
    </sheetView>
  </sheetViews>
  <sheetFormatPr defaultRowHeight="14.4" x14ac:dyDescent="0.3"/>
  <cols>
    <col min="1" max="1" width="7.5546875" customWidth="1"/>
    <col min="2" max="2" width="15.33203125" bestFit="1" customWidth="1"/>
    <col min="3" max="3" width="14.6640625" bestFit="1" customWidth="1"/>
    <col min="4" max="4" width="18.109375" bestFit="1" customWidth="1"/>
    <col min="5" max="5" width="5.88671875" bestFit="1" customWidth="1"/>
    <col min="6" max="6" width="6.6640625" bestFit="1" customWidth="1"/>
    <col min="7" max="7" width="11.44140625" bestFit="1" customWidth="1"/>
    <col min="8" max="8" width="16.88671875" customWidth="1"/>
    <col min="9" max="9" width="22.88671875" bestFit="1" customWidth="1"/>
    <col min="10" max="10" width="2.44140625" customWidth="1"/>
    <col min="11" max="11" width="18.109375" bestFit="1" customWidth="1"/>
  </cols>
  <sheetData>
    <row r="1" spans="1:13" x14ac:dyDescent="0.3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13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K2" s="4" t="s">
        <v>10</v>
      </c>
      <c r="L2" s="4"/>
    </row>
    <row r="3" spans="1:13" x14ac:dyDescent="0.3">
      <c r="B3" t="s">
        <v>11</v>
      </c>
      <c r="C3" t="s">
        <v>12</v>
      </c>
      <c r="D3" t="s">
        <v>13</v>
      </c>
      <c r="E3">
        <v>2</v>
      </c>
      <c r="F3" t="s">
        <v>14</v>
      </c>
      <c r="G3" s="1">
        <v>33</v>
      </c>
      <c r="H3" s="1">
        <f>G3*E3</f>
        <v>66</v>
      </c>
      <c r="K3" s="3">
        <f>SUMIFS(H3:H20,D3:D20,"mléčné výrobky")</f>
        <v>355.79999999999995</v>
      </c>
      <c r="L3" s="3"/>
      <c r="M3" t="s">
        <v>52</v>
      </c>
    </row>
    <row r="4" spans="1:13" x14ac:dyDescent="0.3">
      <c r="B4" t="s">
        <v>15</v>
      </c>
      <c r="C4" t="s">
        <v>16</v>
      </c>
      <c r="D4" t="s">
        <v>13</v>
      </c>
      <c r="E4">
        <v>3</v>
      </c>
      <c r="F4" t="s">
        <v>14</v>
      </c>
      <c r="G4" s="1">
        <v>29.9</v>
      </c>
      <c r="H4" s="1">
        <f t="shared" ref="H4:H20" si="0">G4*E4</f>
        <v>89.699999999999989</v>
      </c>
      <c r="I4" t="s">
        <v>17</v>
      </c>
      <c r="K4" s="3"/>
      <c r="L4" s="3"/>
    </row>
    <row r="5" spans="1:13" x14ac:dyDescent="0.3">
      <c r="B5" t="s">
        <v>18</v>
      </c>
      <c r="C5" t="s">
        <v>12</v>
      </c>
      <c r="D5" t="s">
        <v>13</v>
      </c>
      <c r="E5">
        <v>1</v>
      </c>
      <c r="F5" t="s">
        <v>19</v>
      </c>
      <c r="G5" s="1">
        <v>39</v>
      </c>
      <c r="H5" s="1">
        <f t="shared" si="0"/>
        <v>39</v>
      </c>
      <c r="K5" s="4" t="s">
        <v>13</v>
      </c>
      <c r="L5" s="4"/>
    </row>
    <row r="6" spans="1:13" x14ac:dyDescent="0.3">
      <c r="B6" t="s">
        <v>20</v>
      </c>
      <c r="C6" t="s">
        <v>21</v>
      </c>
      <c r="D6" t="s">
        <v>13</v>
      </c>
      <c r="E6">
        <v>2</v>
      </c>
      <c r="F6" t="s">
        <v>22</v>
      </c>
      <c r="G6" s="1">
        <v>22.9</v>
      </c>
      <c r="H6" s="1">
        <f t="shared" si="0"/>
        <v>45.8</v>
      </c>
      <c r="K6" s="3">
        <f>SUMIFS(H3:H20,D3:D20,"plodiny")</f>
        <v>613.75</v>
      </c>
      <c r="L6" s="3"/>
      <c r="M6" t="s">
        <v>51</v>
      </c>
    </row>
    <row r="7" spans="1:13" x14ac:dyDescent="0.3">
      <c r="B7" t="s">
        <v>23</v>
      </c>
      <c r="C7" t="s">
        <v>21</v>
      </c>
      <c r="D7" t="s">
        <v>13</v>
      </c>
      <c r="E7">
        <v>4</v>
      </c>
      <c r="F7" t="s">
        <v>14</v>
      </c>
      <c r="G7" s="1">
        <v>67.5</v>
      </c>
      <c r="H7" s="1">
        <f t="shared" si="0"/>
        <v>270</v>
      </c>
      <c r="K7" s="3"/>
      <c r="L7" s="3"/>
    </row>
    <row r="8" spans="1:13" x14ac:dyDescent="0.3">
      <c r="B8" t="s">
        <v>24</v>
      </c>
      <c r="C8" t="s">
        <v>21</v>
      </c>
      <c r="D8" t="s">
        <v>13</v>
      </c>
      <c r="E8">
        <v>2</v>
      </c>
      <c r="F8" t="s">
        <v>25</v>
      </c>
      <c r="G8" s="1">
        <v>15</v>
      </c>
      <c r="H8" s="1">
        <f t="shared" si="0"/>
        <v>30</v>
      </c>
      <c r="K8" s="4" t="s">
        <v>26</v>
      </c>
      <c r="L8" s="4"/>
    </row>
    <row r="9" spans="1:13" x14ac:dyDescent="0.3">
      <c r="B9" t="s">
        <v>27</v>
      </c>
      <c r="C9" t="s">
        <v>12</v>
      </c>
      <c r="D9" t="s">
        <v>13</v>
      </c>
      <c r="E9">
        <v>2</v>
      </c>
      <c r="F9" t="s">
        <v>25</v>
      </c>
      <c r="G9" s="1">
        <v>19.899999999999999</v>
      </c>
      <c r="H9" s="1">
        <f t="shared" si="0"/>
        <v>39.799999999999997</v>
      </c>
      <c r="K9" s="6">
        <v>1300</v>
      </c>
      <c r="L9" s="6"/>
    </row>
    <row r="10" spans="1:13" x14ac:dyDescent="0.3">
      <c r="B10" t="s">
        <v>28</v>
      </c>
      <c r="C10" t="s">
        <v>21</v>
      </c>
      <c r="D10" t="s">
        <v>13</v>
      </c>
      <c r="E10">
        <v>1</v>
      </c>
      <c r="F10" t="s">
        <v>14</v>
      </c>
      <c r="G10" s="1">
        <v>22</v>
      </c>
      <c r="H10" s="1">
        <f t="shared" si="0"/>
        <v>22</v>
      </c>
      <c r="K10" s="6"/>
      <c r="L10" s="6"/>
    </row>
    <row r="11" spans="1:13" x14ac:dyDescent="0.3">
      <c r="B11" t="s">
        <v>29</v>
      </c>
      <c r="C11" t="s">
        <v>12</v>
      </c>
      <c r="D11" t="s">
        <v>13</v>
      </c>
      <c r="E11">
        <v>0.5</v>
      </c>
      <c r="F11" t="s">
        <v>14</v>
      </c>
      <c r="G11" s="1">
        <v>22.9</v>
      </c>
      <c r="H11" s="1">
        <f t="shared" si="0"/>
        <v>11.45</v>
      </c>
      <c r="I11" t="s">
        <v>30</v>
      </c>
      <c r="K11" s="4" t="s">
        <v>31</v>
      </c>
      <c r="L11" s="4"/>
    </row>
    <row r="12" spans="1:13" x14ac:dyDescent="0.3">
      <c r="B12" t="s">
        <v>32</v>
      </c>
      <c r="C12" t="s">
        <v>33</v>
      </c>
      <c r="D12" t="s">
        <v>10</v>
      </c>
      <c r="E12">
        <v>2</v>
      </c>
      <c r="F12" t="s">
        <v>34</v>
      </c>
      <c r="G12" s="1">
        <v>40</v>
      </c>
      <c r="H12" s="1">
        <f t="shared" si="0"/>
        <v>80</v>
      </c>
      <c r="K12" s="6">
        <f>SUMIFS(H3:H20,D3:D20,"ryby/mořské plody")</f>
        <v>2469.5</v>
      </c>
      <c r="L12" s="6"/>
    </row>
    <row r="13" spans="1:13" x14ac:dyDescent="0.3">
      <c r="B13" t="s">
        <v>35</v>
      </c>
      <c r="C13" t="s">
        <v>33</v>
      </c>
      <c r="D13" t="s">
        <v>10</v>
      </c>
      <c r="E13">
        <v>1</v>
      </c>
      <c r="F13" t="s">
        <v>14</v>
      </c>
      <c r="G13" s="1">
        <v>120</v>
      </c>
      <c r="H13" s="1">
        <f t="shared" si="0"/>
        <v>120</v>
      </c>
      <c r="I13" t="s">
        <v>36</v>
      </c>
      <c r="K13" s="6"/>
      <c r="L13" s="6"/>
    </row>
    <row r="14" spans="1:13" x14ac:dyDescent="0.3">
      <c r="B14" t="s">
        <v>37</v>
      </c>
      <c r="C14" t="s">
        <v>33</v>
      </c>
      <c r="D14" t="s">
        <v>10</v>
      </c>
      <c r="E14">
        <v>2</v>
      </c>
      <c r="F14" t="s">
        <v>38</v>
      </c>
      <c r="G14" s="1">
        <v>36</v>
      </c>
      <c r="H14" s="1">
        <f t="shared" si="0"/>
        <v>72</v>
      </c>
      <c r="K14" s="4" t="s">
        <v>39</v>
      </c>
      <c r="L14" s="4"/>
    </row>
    <row r="15" spans="1:13" x14ac:dyDescent="0.3">
      <c r="B15" t="s">
        <v>40</v>
      </c>
      <c r="C15" t="s">
        <v>33</v>
      </c>
      <c r="D15" t="s">
        <v>10</v>
      </c>
      <c r="E15">
        <v>1</v>
      </c>
      <c r="F15" t="s">
        <v>41</v>
      </c>
      <c r="G15" s="1">
        <v>38.9</v>
      </c>
      <c r="H15" s="1">
        <f t="shared" si="0"/>
        <v>38.9</v>
      </c>
      <c r="K15" s="3">
        <f>K31+K6+K9+K12</f>
        <v>4383.25</v>
      </c>
      <c r="L15" s="3"/>
    </row>
    <row r="16" spans="1:13" x14ac:dyDescent="0.3">
      <c r="B16" t="s">
        <v>42</v>
      </c>
      <c r="C16" t="s">
        <v>33</v>
      </c>
      <c r="D16" t="s">
        <v>10</v>
      </c>
      <c r="E16">
        <v>1</v>
      </c>
      <c r="F16" t="s">
        <v>43</v>
      </c>
      <c r="G16" s="1">
        <v>22.9</v>
      </c>
      <c r="H16" s="1">
        <f t="shared" si="0"/>
        <v>22.9</v>
      </c>
      <c r="K16" s="3"/>
      <c r="L16" s="3"/>
    </row>
    <row r="17" spans="2:9" x14ac:dyDescent="0.3">
      <c r="B17" t="s">
        <v>44</v>
      </c>
      <c r="C17" t="s">
        <v>12</v>
      </c>
      <c r="D17" t="s">
        <v>10</v>
      </c>
      <c r="E17">
        <v>1</v>
      </c>
      <c r="F17" t="s">
        <v>43</v>
      </c>
      <c r="G17" s="1">
        <v>22</v>
      </c>
      <c r="H17" s="1">
        <f t="shared" si="0"/>
        <v>22</v>
      </c>
      <c r="I17" t="s">
        <v>45</v>
      </c>
    </row>
    <row r="18" spans="2:9" x14ac:dyDescent="0.3">
      <c r="B18" t="s">
        <v>46</v>
      </c>
      <c r="C18" t="s">
        <v>21</v>
      </c>
      <c r="D18" t="s">
        <v>26</v>
      </c>
      <c r="E18">
        <v>10</v>
      </c>
      <c r="F18" t="s">
        <v>14</v>
      </c>
      <c r="G18" s="1">
        <v>130</v>
      </c>
      <c r="H18" s="1">
        <f t="shared" si="0"/>
        <v>1300</v>
      </c>
      <c r="I18" t="s">
        <v>47</v>
      </c>
    </row>
    <row r="19" spans="2:9" x14ac:dyDescent="0.3">
      <c r="B19" t="s">
        <v>48</v>
      </c>
      <c r="C19" t="s">
        <v>49</v>
      </c>
      <c r="D19" t="s">
        <v>31</v>
      </c>
      <c r="E19">
        <v>6</v>
      </c>
      <c r="F19" t="s">
        <v>14</v>
      </c>
      <c r="G19" s="1">
        <v>320</v>
      </c>
      <c r="H19" s="1">
        <f t="shared" si="0"/>
        <v>1920</v>
      </c>
    </row>
    <row r="20" spans="2:9" x14ac:dyDescent="0.3">
      <c r="B20" t="s">
        <v>50</v>
      </c>
      <c r="C20" t="s">
        <v>49</v>
      </c>
      <c r="D20" t="s">
        <v>31</v>
      </c>
      <c r="E20">
        <v>5</v>
      </c>
      <c r="F20" t="s">
        <v>14</v>
      </c>
      <c r="G20" s="1">
        <v>109.9</v>
      </c>
      <c r="H20" s="1">
        <f t="shared" si="0"/>
        <v>549.5</v>
      </c>
    </row>
    <row r="21" spans="2:9" x14ac:dyDescent="0.3">
      <c r="H21" s="1">
        <f>AVERAGE(H3:H20)</f>
        <v>263.28055555555557</v>
      </c>
    </row>
  </sheetData>
  <mergeCells count="11">
    <mergeCell ref="A1:I1"/>
    <mergeCell ref="K3:L4"/>
    <mergeCell ref="K6:L7"/>
    <mergeCell ref="K9:L10"/>
    <mergeCell ref="K12:L13"/>
    <mergeCell ref="K15:L16"/>
    <mergeCell ref="K2:L2"/>
    <mergeCell ref="K5:L5"/>
    <mergeCell ref="K8:L8"/>
    <mergeCell ref="K11:L11"/>
    <mergeCell ref="K14:L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G3" sqref="G3"/>
    </sheetView>
  </sheetViews>
  <sheetFormatPr defaultRowHeight="14.4" x14ac:dyDescent="0.3"/>
  <cols>
    <col min="1" max="1" width="9.88671875" customWidth="1"/>
    <col min="2" max="2" width="15.33203125" bestFit="1" customWidth="1"/>
    <col min="3" max="3" width="14.6640625" bestFit="1" customWidth="1"/>
    <col min="4" max="4" width="18.109375" bestFit="1" customWidth="1"/>
    <col min="5" max="5" width="8.33203125" bestFit="1" customWidth="1"/>
    <col min="6" max="6" width="8.5546875" bestFit="1" customWidth="1"/>
    <col min="7" max="7" width="13.88671875" bestFit="1" customWidth="1"/>
    <col min="8" max="8" width="14.109375" customWidth="1"/>
    <col min="9" max="9" width="22.88671875" bestFit="1" customWidth="1"/>
    <col min="10" max="10" width="5.6640625" customWidth="1"/>
    <col min="11" max="11" width="18.109375" bestFit="1" customWidth="1"/>
  </cols>
  <sheetData>
    <row r="1" spans="1:12" ht="25.8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12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K2" s="18" t="s">
        <v>10</v>
      </c>
      <c r="L2" s="19"/>
    </row>
    <row r="3" spans="1:12" x14ac:dyDescent="0.3">
      <c r="B3" t="s">
        <v>11</v>
      </c>
      <c r="C3" t="s">
        <v>12</v>
      </c>
      <c r="D3" t="s">
        <v>13</v>
      </c>
      <c r="E3">
        <v>2</v>
      </c>
      <c r="F3" t="s">
        <v>14</v>
      </c>
      <c r="G3" s="2">
        <v>33</v>
      </c>
      <c r="H3" s="2">
        <f>G3*E3</f>
        <v>66</v>
      </c>
      <c r="K3" s="20">
        <f>SUMIFS(H3:H21,D3:D21,"mléčné výrobky")</f>
        <v>355.79999999999995</v>
      </c>
      <c r="L3" s="21"/>
    </row>
    <row r="4" spans="1:12" x14ac:dyDescent="0.3">
      <c r="B4" t="s">
        <v>15</v>
      </c>
      <c r="C4" t="s">
        <v>16</v>
      </c>
      <c r="D4" t="s">
        <v>13</v>
      </c>
      <c r="E4">
        <v>3</v>
      </c>
      <c r="F4" t="s">
        <v>14</v>
      </c>
      <c r="G4" s="2">
        <v>29.9</v>
      </c>
      <c r="H4" s="2">
        <f t="shared" ref="H4:H20" si="0">G4*E4</f>
        <v>89.699999999999989</v>
      </c>
      <c r="I4" t="s">
        <v>17</v>
      </c>
      <c r="K4" s="22"/>
      <c r="L4" s="23"/>
    </row>
    <row r="5" spans="1:12" x14ac:dyDescent="0.3">
      <c r="B5" t="s">
        <v>18</v>
      </c>
      <c r="C5" t="s">
        <v>12</v>
      </c>
      <c r="D5" t="s">
        <v>13</v>
      </c>
      <c r="E5">
        <v>1</v>
      </c>
      <c r="F5" t="s">
        <v>19</v>
      </c>
      <c r="G5" s="2">
        <v>39</v>
      </c>
      <c r="H5" s="2">
        <f t="shared" si="0"/>
        <v>39</v>
      </c>
      <c r="K5" s="7" t="s">
        <v>13</v>
      </c>
      <c r="L5" s="8"/>
    </row>
    <row r="6" spans="1:12" x14ac:dyDescent="0.3">
      <c r="B6" t="s">
        <v>20</v>
      </c>
      <c r="C6" t="s">
        <v>21</v>
      </c>
      <c r="D6" t="s">
        <v>13</v>
      </c>
      <c r="E6">
        <v>2</v>
      </c>
      <c r="F6" t="s">
        <v>22</v>
      </c>
      <c r="G6" s="2">
        <v>22.9</v>
      </c>
      <c r="H6" s="2">
        <f t="shared" si="0"/>
        <v>45.8</v>
      </c>
      <c r="K6" s="20">
        <f>SUMIFS(H3:H21,D3:D21,"plodiny")</f>
        <v>613.75</v>
      </c>
      <c r="L6" s="21"/>
    </row>
    <row r="7" spans="1:12" x14ac:dyDescent="0.3">
      <c r="B7" t="s">
        <v>23</v>
      </c>
      <c r="C7" t="s">
        <v>21</v>
      </c>
      <c r="D7" t="s">
        <v>13</v>
      </c>
      <c r="E7">
        <v>4</v>
      </c>
      <c r="F7" t="s">
        <v>14</v>
      </c>
      <c r="G7" s="2">
        <v>67.5</v>
      </c>
      <c r="H7" s="2">
        <f t="shared" si="0"/>
        <v>270</v>
      </c>
      <c r="K7" s="22"/>
      <c r="L7" s="23"/>
    </row>
    <row r="8" spans="1:12" x14ac:dyDescent="0.3">
      <c r="B8" t="s">
        <v>24</v>
      </c>
      <c r="C8" t="s">
        <v>21</v>
      </c>
      <c r="D8" t="s">
        <v>13</v>
      </c>
      <c r="E8">
        <v>2</v>
      </c>
      <c r="F8" t="s">
        <v>25</v>
      </c>
      <c r="G8" s="2">
        <v>15</v>
      </c>
      <c r="H8" s="2">
        <f t="shared" si="0"/>
        <v>30</v>
      </c>
      <c r="K8" s="7" t="s">
        <v>26</v>
      </c>
      <c r="L8" s="8"/>
    </row>
    <row r="9" spans="1:12" x14ac:dyDescent="0.3">
      <c r="B9" t="s">
        <v>27</v>
      </c>
      <c r="C9" t="s">
        <v>12</v>
      </c>
      <c r="D9" t="s">
        <v>13</v>
      </c>
      <c r="E9">
        <v>2</v>
      </c>
      <c r="F9" t="s">
        <v>25</v>
      </c>
      <c r="G9" s="2">
        <v>19.899999999999999</v>
      </c>
      <c r="H9" s="2">
        <f t="shared" si="0"/>
        <v>39.799999999999997</v>
      </c>
      <c r="K9" s="9">
        <f>SUMIFS(H3:H21,D3:D21,"maso")</f>
        <v>1300</v>
      </c>
      <c r="L9" s="10"/>
    </row>
    <row r="10" spans="1:12" x14ac:dyDescent="0.3">
      <c r="B10" t="s">
        <v>28</v>
      </c>
      <c r="C10" t="s">
        <v>21</v>
      </c>
      <c r="D10" t="s">
        <v>13</v>
      </c>
      <c r="E10">
        <v>1</v>
      </c>
      <c r="F10" t="s">
        <v>14</v>
      </c>
      <c r="G10" s="2">
        <v>22</v>
      </c>
      <c r="H10" s="2">
        <f t="shared" si="0"/>
        <v>22</v>
      </c>
      <c r="K10" s="11"/>
      <c r="L10" s="12"/>
    </row>
    <row r="11" spans="1:12" x14ac:dyDescent="0.3">
      <c r="B11" t="s">
        <v>29</v>
      </c>
      <c r="C11" t="s">
        <v>12</v>
      </c>
      <c r="D11" t="s">
        <v>13</v>
      </c>
      <c r="E11">
        <v>0.5</v>
      </c>
      <c r="F11" t="s">
        <v>14</v>
      </c>
      <c r="G11" s="2">
        <v>22.9</v>
      </c>
      <c r="H11" s="2">
        <f t="shared" si="0"/>
        <v>11.45</v>
      </c>
      <c r="I11" t="s">
        <v>30</v>
      </c>
      <c r="K11" s="7" t="s">
        <v>31</v>
      </c>
      <c r="L11" s="8"/>
    </row>
    <row r="12" spans="1:12" x14ac:dyDescent="0.3">
      <c r="B12" t="s">
        <v>32</v>
      </c>
      <c r="C12" t="s">
        <v>33</v>
      </c>
      <c r="D12" t="s">
        <v>10</v>
      </c>
      <c r="E12">
        <v>2</v>
      </c>
      <c r="F12" t="s">
        <v>34</v>
      </c>
      <c r="G12" s="2">
        <v>40</v>
      </c>
      <c r="H12" s="2">
        <f t="shared" si="0"/>
        <v>80</v>
      </c>
      <c r="K12" s="9">
        <f>SUMIFS(H3:H21,D3:D21,"ryby/mořské plody")</f>
        <v>2469.5</v>
      </c>
      <c r="L12" s="10"/>
    </row>
    <row r="13" spans="1:12" x14ac:dyDescent="0.3">
      <c r="B13" t="s">
        <v>35</v>
      </c>
      <c r="C13" t="s">
        <v>33</v>
      </c>
      <c r="D13" t="s">
        <v>10</v>
      </c>
      <c r="E13">
        <v>1</v>
      </c>
      <c r="F13" t="s">
        <v>14</v>
      </c>
      <c r="G13" s="2">
        <v>120</v>
      </c>
      <c r="H13" s="2">
        <f t="shared" si="0"/>
        <v>120</v>
      </c>
      <c r="I13" t="s">
        <v>36</v>
      </c>
      <c r="K13" s="11"/>
      <c r="L13" s="12"/>
    </row>
    <row r="14" spans="1:12" x14ac:dyDescent="0.3">
      <c r="B14" t="s">
        <v>37</v>
      </c>
      <c r="C14" t="s">
        <v>33</v>
      </c>
      <c r="D14" t="s">
        <v>10</v>
      </c>
      <c r="E14">
        <v>2</v>
      </c>
      <c r="F14" t="s">
        <v>38</v>
      </c>
      <c r="G14" s="2">
        <v>36</v>
      </c>
      <c r="H14" s="2">
        <f t="shared" si="0"/>
        <v>72</v>
      </c>
      <c r="K14" s="7" t="s">
        <v>39</v>
      </c>
      <c r="L14" s="8"/>
    </row>
    <row r="15" spans="1:12" x14ac:dyDescent="0.3">
      <c r="B15" t="s">
        <v>40</v>
      </c>
      <c r="C15" t="s">
        <v>33</v>
      </c>
      <c r="D15" t="s">
        <v>10</v>
      </c>
      <c r="E15">
        <v>1</v>
      </c>
      <c r="F15" t="s">
        <v>41</v>
      </c>
      <c r="G15" s="2">
        <v>38.9</v>
      </c>
      <c r="H15" s="2">
        <f t="shared" si="0"/>
        <v>38.9</v>
      </c>
      <c r="K15" s="13">
        <f>K31+K6+K9+K12</f>
        <v>4383.25</v>
      </c>
      <c r="L15" s="14"/>
    </row>
    <row r="16" spans="1:12" x14ac:dyDescent="0.3">
      <c r="B16" t="s">
        <v>42</v>
      </c>
      <c r="C16" t="s">
        <v>33</v>
      </c>
      <c r="D16" t="s">
        <v>10</v>
      </c>
      <c r="E16">
        <v>1</v>
      </c>
      <c r="F16" t="s">
        <v>43</v>
      </c>
      <c r="G16" s="2">
        <v>22.9</v>
      </c>
      <c r="H16" s="2">
        <f t="shared" si="0"/>
        <v>22.9</v>
      </c>
      <c r="K16" s="15"/>
      <c r="L16" s="16"/>
    </row>
    <row r="17" spans="2:9" x14ac:dyDescent="0.3">
      <c r="B17" t="s">
        <v>44</v>
      </c>
      <c r="C17" t="s">
        <v>12</v>
      </c>
      <c r="D17" t="s">
        <v>10</v>
      </c>
      <c r="E17">
        <v>1</v>
      </c>
      <c r="F17" t="s">
        <v>43</v>
      </c>
      <c r="G17" s="2">
        <v>22</v>
      </c>
      <c r="H17" s="2">
        <f t="shared" si="0"/>
        <v>22</v>
      </c>
      <c r="I17" t="s">
        <v>45</v>
      </c>
    </row>
    <row r="18" spans="2:9" x14ac:dyDescent="0.3">
      <c r="B18" t="s">
        <v>46</v>
      </c>
      <c r="C18" t="s">
        <v>21</v>
      </c>
      <c r="D18" t="s">
        <v>26</v>
      </c>
      <c r="E18">
        <v>10</v>
      </c>
      <c r="F18" t="s">
        <v>14</v>
      </c>
      <c r="G18" s="2">
        <v>130</v>
      </c>
      <c r="H18" s="2">
        <f t="shared" si="0"/>
        <v>1300</v>
      </c>
      <c r="I18" t="s">
        <v>47</v>
      </c>
    </row>
    <row r="19" spans="2:9" x14ac:dyDescent="0.3">
      <c r="B19" t="s">
        <v>48</v>
      </c>
      <c r="C19" t="s">
        <v>49</v>
      </c>
      <c r="D19" t="s">
        <v>31</v>
      </c>
      <c r="E19">
        <v>6</v>
      </c>
      <c r="F19" t="s">
        <v>14</v>
      </c>
      <c r="G19" s="2">
        <v>320</v>
      </c>
      <c r="H19" s="2">
        <f t="shared" si="0"/>
        <v>1920</v>
      </c>
    </row>
    <row r="20" spans="2:9" x14ac:dyDescent="0.3">
      <c r="B20" t="s">
        <v>50</v>
      </c>
      <c r="C20" t="s">
        <v>49</v>
      </c>
      <c r="D20" t="s">
        <v>31</v>
      </c>
      <c r="E20">
        <v>5</v>
      </c>
      <c r="F20" t="s">
        <v>14</v>
      </c>
      <c r="G20" s="2">
        <v>109.9</v>
      </c>
      <c r="H20" s="2">
        <f t="shared" si="0"/>
        <v>549.5</v>
      </c>
    </row>
    <row r="21" spans="2:9" x14ac:dyDescent="0.3">
      <c r="G21" s="1"/>
      <c r="H21" s="1"/>
    </row>
  </sheetData>
  <mergeCells count="11">
    <mergeCell ref="K11:L11"/>
    <mergeCell ref="K12:L13"/>
    <mergeCell ref="K14:L14"/>
    <mergeCell ref="K15:L16"/>
    <mergeCell ref="A1:I1"/>
    <mergeCell ref="K2:L2"/>
    <mergeCell ref="K3:L4"/>
    <mergeCell ref="K5:L5"/>
    <mergeCell ref="K6:L7"/>
    <mergeCell ref="K8:L8"/>
    <mergeCell ref="K9:L10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unformated+vzorce</vt:lpstr>
      <vt:lpstr>form+vzorce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ucitel</cp:lastModifiedBy>
  <cp:revision/>
  <dcterms:created xsi:type="dcterms:W3CDTF">2023-02-28T19:46:30Z</dcterms:created>
  <dcterms:modified xsi:type="dcterms:W3CDTF">2023-03-07T11:35:19Z</dcterms:modified>
  <cp:category/>
  <cp:contentStatus/>
</cp:coreProperties>
</file>